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k/Desktop/"/>
    </mc:Choice>
  </mc:AlternateContent>
  <xr:revisionPtr revIDLastSave="0" documentId="13_ncr:1_{BBC07E50-BDD0-6A41-9AC4-1906F1A5D084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55" i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<sst xmlns="http://schemas.openxmlformats.org/spreadsheetml/2006/main" count="267" uniqueCount="88">
  <si>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</si>
  <si>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</si>
  <si>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</si>
  <si>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</si>
  <si>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</si>
  <si>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</si>
  <si>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</si>
  <si>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</si>
  <si>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</si>
  <si>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</si>
  <si>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</si>
  <si>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HEALTH-PASTOR</t>
  </si>
  <si>
    <t>Cost</t>
  </si>
  <si>
    <t>HEALTH COSTS</t>
  </si>
  <si>
    <t>PENSION DB-FT</t>
  </si>
  <si>
    <t>CREDIT DB FT</t>
  </si>
  <si>
    <t>CHURCH PENSION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</si>
  <si>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</si>
  <si>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</si>
  <si>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</si>
  <si>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</si>
  <si>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Medical - CHOOSE YOUR PASTORS ELECTION</t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</si>
  <si>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</si>
  <si>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</si>
  <si>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</si>
  <si>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</si>
  <si>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</si>
  <si>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</si>
  <si>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</si>
  <si>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</si>
  <si>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</si>
  <si>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</si>
  <si>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</si>
  <si>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</si>
  <si>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</si>
  <si>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</si>
  <si>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</si>
  <si>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</si>
  <si>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</si>
  <si>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----------------&gt;</t>
  </si>
  <si>
    <t>Base - No Cost to Pastor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</si>
  <si>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</si>
  <si>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</si>
  <si>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</si>
  <si>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</si>
  <si>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</si>
  <si>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</si>
  <si>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</si>
  <si>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</si>
  <si>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</si>
  <si>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</si>
  <si>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</si>
  <si>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</si>
  <si>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</si>
  <si>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</si>
  <si>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</si>
  <si>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</si>
  <si>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</si>
  <si>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</si>
  <si>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</si>
  <si>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</si>
  <si>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</si>
  <si>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</si>
  <si>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</si>
  <si>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</si>
  <si>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</si>
  <si>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</si>
  <si>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</si>
  <si>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</si>
  <si>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</si>
  <si>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</si>
  <si>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</si>
  <si>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</si>
  <si>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</si>
  <si>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</si>
  <si>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</si>
  <si>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</si>
  <si>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</si>
  <si>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</si>
  <si>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</si>
  <si>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</si>
  <si>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</si>
  <si>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</si>
  <si>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</si>
  <si>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</si>
  <si>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</si>
  <si>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DC P &amp; P+1   ($877 per clergy)</t>
  </si>
  <si>
    <t>DC P+F   ($1,754 if clergy couple covergage 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</si>
</sst>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2" fillId="2" borderId="0" xfId="1" applyFont="1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25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5" sqref="J25"/>
    </sheetView>
  </sheetViews>
  <sheetFormatPr baseColWidth="10" defaultColWidth="8.83203125" defaultRowHeight="15" x14ac:dyDescent="0.2"/>
  <cols>
    <col min="1" max="1" width="18.33203125" style="40" bestFit="1" customWidth="1"/>
    <col min="2" max="2" width="9.1640625" style="40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0.5" customWidth="1"/>
    <col min="9" max="9" width="4.5" customWidth="1"/>
    <col min="10" max="10" width="10.5" bestFit="1" customWidth="1"/>
    <col min="11" max="11" width="3.6640625" customWidth="1"/>
    <col min="12" max="12" width="10.5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0</v>
      </c>
      <c r="B6" s="46">
        <v>974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1</v>
      </c>
      <c r="B7" s="46">
        <v>935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2</v>
      </c>
      <c r="B8" s="46">
        <v>814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3</v>
      </c>
      <c r="B9" s="46">
        <v>911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4</v>
      </c>
      <c r="B10" s="46">
        <v>825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70</v>
      </c>
      <c r="B11" s="46">
        <v>719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71</v>
      </c>
      <c r="B14" s="47"/>
      <c r="C14" s="8"/>
      <c r="D14" s="21">
        <v>55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6</v>
      </c>
      <c r="B15" s="47"/>
      <c r="C15" s="8"/>
      <c r="D15" s="21">
        <v>45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82</v>
      </c>
      <c r="B16" s="47"/>
      <c r="C16" s="8"/>
      <c r="D16" s="21">
        <v>14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72</v>
      </c>
      <c r="B20" s="47"/>
      <c r="C20" s="8"/>
      <c r="D20" s="8"/>
      <c r="E20" s="8"/>
      <c r="F20" s="21">
        <v>7.96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73</v>
      </c>
      <c r="B21" s="47"/>
      <c r="C21" s="8"/>
      <c r="D21" s="8"/>
      <c r="E21" s="8"/>
      <c r="F21" s="21">
        <v>14.16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750</v>
      </c>
      <c r="K24" s="2"/>
      <c r="L24" s="2">
        <f>J24</f>
        <v>750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86</v>
      </c>
      <c r="B26" s="39"/>
      <c r="C26" s="6"/>
      <c r="D26" s="6"/>
      <c r="E26" s="6"/>
      <c r="F26" s="6"/>
      <c r="G26" s="6"/>
      <c r="H26" s="16">
        <v>-877</v>
      </c>
      <c r="I26" s="17"/>
      <c r="J26" s="18"/>
      <c r="K26" s="17"/>
      <c r="L26" s="17">
        <f>H26</f>
        <v>-877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877</v>
      </c>
      <c r="I27" s="17"/>
      <c r="J27" s="18"/>
      <c r="K27" s="17"/>
      <c r="L27" s="17">
        <f>H27</f>
        <v>877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v>750</v>
      </c>
      <c r="K34" s="20"/>
      <c r="L34" s="20">
        <f t="shared" ref="L34" si="4">SUM(L6:L32)</f>
        <v>750</v>
      </c>
    </row>
    <row r="35" spans="1:12" x14ac:dyDescent="0.2">
      <c r="H35" s="15"/>
      <c r="I35" s="15"/>
      <c r="J35" s="15"/>
      <c r="K35" s="15"/>
      <c r="L35" s="15"/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5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5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5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6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6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6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1225</v>
      </c>
      <c r="K55" s="20"/>
      <c r="L55" s="20">
        <f>SUM(L34:L53)</f>
        <v>1225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7" spans="1:12" x14ac:dyDescent="0.2">
      <c r="B57" s="54"/>
      <c r="C57" s="55"/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7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7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7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5"/>
      <c r="F64" s="60"/>
      <c r="G64" s="6"/>
      <c r="H64" s="60">
        <f t="shared" si="7"/>
        <v>0</v>
      </c>
    </row>
    <row r="65" spans="4:8" x14ac:dyDescent="0.2">
      <c r="D65" s="59">
        <f>SUM(D60:D64)</f>
        <v>0</v>
      </c>
      <c r="E65" s="59"/>
      <c r="F65" s="59">
        <f t="shared" ref="F65" si="8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zoomScale="125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9" sqref="J39"/>
    </sheetView>
  </sheetViews>
  <sheetFormatPr baseColWidth="10" defaultColWidth="8.83203125" defaultRowHeight="15" x14ac:dyDescent="0.2"/>
  <cols>
    <col min="1" max="1" width="18.33203125" style="40" bestFit="1" customWidth="1"/>
    <col min="2" max="2" width="10.5" style="40" bestFit="1" customWidth="1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1.6640625" customWidth="1"/>
    <col min="9" max="9" width="4.5" customWidth="1"/>
    <col min="10" max="10" width="10.5" bestFit="1" customWidth="1"/>
    <col min="11" max="11" width="3.6640625" customWidth="1"/>
    <col min="12" max="12" width="12.5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55</v>
      </c>
      <c r="B6" s="46">
        <v>1851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56</v>
      </c>
      <c r="B7" s="46">
        <v>1776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57</v>
      </c>
      <c r="B8" s="46">
        <v>1546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58</v>
      </c>
      <c r="B9" s="46">
        <v>1731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85</v>
      </c>
      <c r="B10" s="46">
        <v>1568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74</v>
      </c>
      <c r="B11" s="46">
        <v>1365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77</v>
      </c>
      <c r="B14" s="47"/>
      <c r="C14" s="8"/>
      <c r="D14" s="21">
        <v>110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59</v>
      </c>
      <c r="B15" s="47"/>
      <c r="C15" s="8"/>
      <c r="D15" s="21">
        <v>91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83</v>
      </c>
      <c r="B16" s="47"/>
      <c r="C16" s="8"/>
      <c r="D16" s="21">
        <v>26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75</v>
      </c>
      <c r="B20" s="47"/>
      <c r="C20" s="8"/>
      <c r="D20" s="8"/>
      <c r="E20" s="8"/>
      <c r="F20" s="21">
        <v>12.86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76</v>
      </c>
      <c r="B21" s="47"/>
      <c r="C21" s="8"/>
      <c r="D21" s="8"/>
      <c r="E21" s="8"/>
      <c r="F21" s="21">
        <v>22.94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750</v>
      </c>
      <c r="K24" s="2"/>
      <c r="L24" s="2">
        <f>J24</f>
        <v>750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86</v>
      </c>
      <c r="B26" s="39"/>
      <c r="C26" s="6"/>
      <c r="D26" s="6"/>
      <c r="E26" s="6"/>
      <c r="F26" s="6"/>
      <c r="G26" s="6"/>
      <c r="H26" s="16">
        <v>-877</v>
      </c>
      <c r="I26" s="17"/>
      <c r="J26" s="18"/>
      <c r="K26" s="17"/>
      <c r="L26" s="17">
        <f>H26</f>
        <v>-877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877</v>
      </c>
      <c r="I27" s="17"/>
      <c r="J27" s="18"/>
      <c r="K27" s="17"/>
      <c r="L27" s="17">
        <f>H27</f>
        <v>877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f t="shared" ref="J34" si="4">SUM(J6:J32)</f>
        <v>750</v>
      </c>
      <c r="K34" s="20"/>
      <c r="L34" s="20">
        <f t="shared" ref="L34" si="5">SUM(L6:L32)</f>
        <v>750</v>
      </c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1225</v>
      </c>
      <c r="K55" s="20"/>
      <c r="L55" s="20">
        <f>SUM(L34:L53)</f>
        <v>1225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="125" zoomScaleNormal="125" workbookViewId="0">
      <pane xSplit="1" ySplit="2" topLeftCell="B18" activePane="bottomRight" state="frozen"/>
      <selection activeCell="H26" sqref="H26"/>
      <selection pane="topRight" activeCell="H26" sqref="H26"/>
      <selection pane="bottomLeft" activeCell="H26" sqref="H26"/>
      <selection pane="bottomRight" activeCell="H27" sqref="H27"/>
    </sheetView>
  </sheetViews>
  <sheetFormatPr baseColWidth="10" defaultColWidth="8.83203125" defaultRowHeight="15" x14ac:dyDescent="0.2"/>
  <cols>
    <col min="1" max="1" width="18.33203125" style="40" bestFit="1" customWidth="1"/>
    <col min="2" max="2" width="10.5" style="40" bestFit="1" customWidth="1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1.33203125" bestFit="1" customWidth="1"/>
    <col min="9" max="9" width="4.5" customWidth="1"/>
    <col min="10" max="10" width="10.5" bestFit="1" customWidth="1"/>
    <col min="11" max="11" width="3.6640625" customWidth="1"/>
    <col min="12" max="12" width="11.33203125" bestFit="1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50</v>
      </c>
      <c r="B6" s="46">
        <v>2532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51</v>
      </c>
      <c r="B7" s="46">
        <v>2429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52</v>
      </c>
      <c r="B8" s="46">
        <v>2116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53</v>
      </c>
      <c r="B9" s="46">
        <v>2369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54</v>
      </c>
      <c r="B10" s="46">
        <v>2146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78</v>
      </c>
      <c r="B11" s="46">
        <v>1868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79</v>
      </c>
      <c r="B14" s="47"/>
      <c r="C14" s="8"/>
      <c r="D14" s="21">
        <v>165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43</v>
      </c>
      <c r="B15" s="47"/>
      <c r="C15" s="8"/>
      <c r="D15" s="21">
        <v>136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84</v>
      </c>
      <c r="B16" s="47"/>
      <c r="C16" s="8"/>
      <c r="D16" s="21">
        <v>45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80</v>
      </c>
      <c r="B20" s="47"/>
      <c r="C20" s="8"/>
      <c r="D20" s="8"/>
      <c r="E20" s="8"/>
      <c r="F20" s="21">
        <v>20.34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81</v>
      </c>
      <c r="B21" s="47"/>
      <c r="C21" s="8"/>
      <c r="D21" s="8"/>
      <c r="E21" s="8"/>
      <c r="F21" s="21">
        <v>36.380000000000003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750</v>
      </c>
      <c r="K24" s="2"/>
      <c r="L24" s="2">
        <f>J24</f>
        <v>750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87</v>
      </c>
      <c r="B26" s="39"/>
      <c r="C26" s="6"/>
      <c r="D26" s="6"/>
      <c r="E26" s="6"/>
      <c r="F26" s="6"/>
      <c r="G26" s="6"/>
      <c r="H26" s="16">
        <v>-1440</v>
      </c>
      <c r="I26" s="17"/>
      <c r="J26" s="18"/>
      <c r="K26" s="17"/>
      <c r="L26" s="17">
        <f>H26</f>
        <v>-1440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1440</v>
      </c>
      <c r="I27" s="17"/>
      <c r="J27" s="18"/>
      <c r="K27" s="17"/>
      <c r="L27" s="17">
        <f>H27</f>
        <v>1440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f t="shared" ref="J34" si="4">SUM(J6:J32)</f>
        <v>750</v>
      </c>
      <c r="K34" s="20"/>
      <c r="L34" s="20">
        <f t="shared" ref="L34" si="5">SUM(L6:L32)</f>
        <v>750</v>
      </c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1225</v>
      </c>
      <c r="K55" s="20"/>
      <c r="L55" s="20">
        <f>SUM(L34:L53)</f>
        <v>1225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Richard Jamieson</cp:lastModifiedBy>
  <cp:lastPrinted>2021-08-05T21:59:00Z</cp:lastPrinted>
  <dcterms:created xsi:type="dcterms:W3CDTF">2015-12-21T17:17:13Z</dcterms:created>
  <dcterms:modified xsi:type="dcterms:W3CDTF">2021-10-25T18:52:58Z</dcterms:modified>
</cp:coreProperties>
</file>