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80" yWindow="-120" windowWidth="19440" windowHeight="13620"/>
  </bookViews>
  <sheets>
    <sheet name="PASTOR ONLY" sheetId="1" r:id="rId1"/>
    <sheet name="PASTOR PLUS ONE" sheetId="4" r:id="rId2"/>
    <sheet name="PASTOR PLUS FAMILY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34" i="1"/>
  <c r="J55" i="1" s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<sst xmlns="http://schemas.openxmlformats.org/spreadsheetml/2006/main" count="267" uniqueCount="88">
  <si>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</si>
  <si>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</si>
  <si>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</si>
  <si>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</si>
  <si>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</si>
  <si>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</si>
  <si>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</si>
  <si>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</si>
  <si>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</si>
  <si>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</si>
  <si>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</si>
  <si>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HEALTH-PASTOR</t>
  </si>
  <si>
    <t>Cost</t>
  </si>
  <si>
    <t>HEALTH COSTS</t>
  </si>
  <si>
    <t>PENSION DB-FT</t>
  </si>
  <si>
    <t>CREDIT DB FT</t>
  </si>
  <si>
    <t>CHURCH PENSION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</si>
  <si>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</si>
  <si>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</si>
  <si>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</si>
  <si>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</si>
  <si>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Medical - CHOOSE YOUR PASTORS ELECTION</t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</si>
  <si>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</si>
  <si>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</si>
  <si>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</si>
  <si>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</si>
  <si>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</si>
  <si>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</si>
  <si>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</si>
  <si>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</si>
  <si>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</si>
  <si>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</si>
  <si>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</si>
  <si>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Defined Fixed Contribution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</si>
  <si>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</si>
  <si>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</si>
  <si>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</si>
  <si>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</si>
  <si>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</si>
  <si>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----------------&gt;</t>
  </si>
  <si>
    <t>Base - No Cost to Pastor</t>
  </si>
  <si>
    <t>DC EXCESS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</si>
  <si>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</si>
  <si>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</si>
  <si>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</si>
  <si>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</si>
  <si>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</si>
  <si>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</si>
  <si>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</si>
  <si>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</si>
  <si>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</si>
  <si>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</si>
  <si>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</si>
  <si>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</si>
  <si>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</si>
  <si>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</si>
  <si>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</si>
  <si>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</si>
  <si>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</si>
  <si>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</si>
  <si>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</si>
  <si>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</si>
  <si>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</si>
  <si>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</si>
  <si>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</si>
  <si>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</si>
  <si>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</si>
  <si>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</si>
  <si>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</si>
  <si>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 xml:space="preserve">HEALTH CARE COSTS </t>
  </si>
  <si>
    <t>H3000 P</t>
  </si>
  <si>
    <t>D 2000 P</t>
  </si>
  <si>
    <t>V FULL P</t>
  </si>
  <si>
    <t>V PREM P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</si>
  <si>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</si>
  <si>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</si>
  <si>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</si>
  <si>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</si>
  <si>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</si>
  <si>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</si>
  <si>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</si>
  <si>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</si>
  <si>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</si>
  <si>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</si>
  <si>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</si>
  <si>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</si>
  <si>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DC P &amp; P+1   ($803  per clergy)</t>
  </si>
  <si>
    <t>DC P+F   ($1,606 if clergy couple covergage 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</si>
</sst>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2" fillId="2" borderId="0" xfId="1" applyFont="1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4" fillId="2" borderId="0" xfId="0" applyNumberFormat="1" applyFon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" sqref="J4"/>
    </sheetView>
  </sheetViews>
  <sheetFormatPr defaultRowHeight="15" x14ac:dyDescent="0.25"/>
  <cols>
    <col min="1" max="1" width="18.28515625" style="40" bestFit="1" customWidth="1"/>
    <col min="2" max="2" width="9.140625" style="40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0.42578125" customWidth="1"/>
    <col min="9" max="9" width="4.42578125" customWidth="1"/>
    <col min="10" max="10" width="10.42578125" bestFit="1" customWidth="1"/>
    <col min="11" max="11" width="3.7109375" customWidth="1"/>
    <col min="12" max="12" width="10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0</v>
      </c>
      <c r="B6" s="46">
        <v>886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1</v>
      </c>
      <c r="B7" s="46">
        <v>851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2</v>
      </c>
      <c r="B8" s="46">
        <v>741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3</v>
      </c>
      <c r="B9" s="46">
        <v>828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4</v>
      </c>
      <c r="B10" s="46">
        <v>750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70</v>
      </c>
      <c r="B11" s="46">
        <v>654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71</v>
      </c>
      <c r="B14" s="47"/>
      <c r="C14" s="8"/>
      <c r="D14" s="21">
        <v>54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6</v>
      </c>
      <c r="B15" s="47"/>
      <c r="C15" s="8"/>
      <c r="D15" s="21">
        <v>44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82</v>
      </c>
      <c r="B16" s="47"/>
      <c r="C16" s="8"/>
      <c r="D16" s="21">
        <v>14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72</v>
      </c>
      <c r="B20" s="47"/>
      <c r="C20" s="8"/>
      <c r="D20" s="8"/>
      <c r="E20" s="8"/>
      <c r="F20" s="21">
        <v>8.08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73</v>
      </c>
      <c r="B21" s="47"/>
      <c r="C21" s="8"/>
      <c r="D21" s="8"/>
      <c r="E21" s="8"/>
      <c r="F21" s="21">
        <v>14.16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710</v>
      </c>
      <c r="K24" s="2"/>
      <c r="L24" s="2">
        <f>J24</f>
        <v>710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86</v>
      </c>
      <c r="B26" s="39"/>
      <c r="C26" s="6"/>
      <c r="D26" s="6"/>
      <c r="E26" s="6"/>
      <c r="F26" s="6"/>
      <c r="G26" s="6"/>
      <c r="H26" s="16">
        <v>-803</v>
      </c>
      <c r="I26" s="17"/>
      <c r="J26" s="18"/>
      <c r="K26" s="17"/>
      <c r="L26" s="17">
        <f>H26</f>
        <v>-803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803</v>
      </c>
      <c r="I27" s="17"/>
      <c r="J27" s="18"/>
      <c r="K27" s="17"/>
      <c r="L27" s="17">
        <f>H27</f>
        <v>803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710</v>
      </c>
      <c r="K34" s="20"/>
      <c r="L34" s="20">
        <f t="shared" ref="L34" si="5">SUM(L6:L32)</f>
        <v>710</v>
      </c>
    </row>
    <row r="35" spans="1:12" x14ac:dyDescent="0.25">
      <c r="H35" s="15"/>
      <c r="I35" s="15"/>
      <c r="J35" s="15"/>
      <c r="K35" s="15"/>
      <c r="L35" s="15"/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1205.83</v>
      </c>
      <c r="K55" s="20"/>
      <c r="L55" s="20">
        <f>SUM(L34:L53)</f>
        <v>1205.83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7" spans="1:12" x14ac:dyDescent="0.25">
      <c r="B57" s="54"/>
      <c r="C57" s="55"/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5"/>
      <c r="F64" s="60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5" sqref="J25"/>
    </sheetView>
  </sheetViews>
  <sheetFormatPr defaultRowHeight="15" x14ac:dyDescent="0.25"/>
  <cols>
    <col min="1" max="1" width="18.28515625" style="40" bestFit="1" customWidth="1"/>
    <col min="2" max="2" width="10.42578125" style="40" bestFit="1" customWidth="1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1.7109375" customWidth="1"/>
    <col min="9" max="9" width="4.42578125" customWidth="1"/>
    <col min="10" max="10" width="10.42578125" bestFit="1" customWidth="1"/>
    <col min="11" max="11" width="3.7109375" customWidth="1"/>
    <col min="12" max="12" width="12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55</v>
      </c>
      <c r="B6" s="46">
        <v>1683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56</v>
      </c>
      <c r="B7" s="46">
        <v>1615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57</v>
      </c>
      <c r="B8" s="46">
        <v>1407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58</v>
      </c>
      <c r="B9" s="46">
        <v>1574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85</v>
      </c>
      <c r="B10" s="46">
        <v>1426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74</v>
      </c>
      <c r="B11" s="46">
        <v>1242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77</v>
      </c>
      <c r="B14" s="47"/>
      <c r="C14" s="8"/>
      <c r="D14" s="21">
        <v>108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59</v>
      </c>
      <c r="B15" s="47"/>
      <c r="C15" s="8"/>
      <c r="D15" s="21">
        <v>89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83</v>
      </c>
      <c r="B16" s="47"/>
      <c r="C16" s="8"/>
      <c r="D16" s="21">
        <v>26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75</v>
      </c>
      <c r="B20" s="47"/>
      <c r="C20" s="8"/>
      <c r="D20" s="8"/>
      <c r="E20" s="8"/>
      <c r="F20" s="21">
        <v>13.06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76</v>
      </c>
      <c r="B21" s="47"/>
      <c r="C21" s="8"/>
      <c r="D21" s="8"/>
      <c r="E21" s="8"/>
      <c r="F21" s="21">
        <v>22.94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710</v>
      </c>
      <c r="K24" s="2"/>
      <c r="L24" s="2">
        <f>J24</f>
        <v>710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86</v>
      </c>
      <c r="B26" s="39"/>
      <c r="C26" s="6"/>
      <c r="D26" s="6"/>
      <c r="E26" s="6"/>
      <c r="F26" s="6"/>
      <c r="G26" s="6"/>
      <c r="H26" s="16">
        <v>-803</v>
      </c>
      <c r="I26" s="17"/>
      <c r="J26" s="18"/>
      <c r="K26" s="17"/>
      <c r="L26" s="17">
        <f>H26</f>
        <v>-803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803</v>
      </c>
      <c r="I27" s="17"/>
      <c r="J27" s="18"/>
      <c r="K27" s="17"/>
      <c r="L27" s="17">
        <f>H27</f>
        <v>803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710</v>
      </c>
      <c r="K34" s="20"/>
      <c r="L34" s="20">
        <f t="shared" ref="L34" si="5">SUM(L6:L32)</f>
        <v>710</v>
      </c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1205.83</v>
      </c>
      <c r="K55" s="20"/>
      <c r="L55" s="20">
        <f>SUM(L34:L53)</f>
        <v>1205.83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2" topLeftCell="B3" activePane="bottomRight" state="frozen"/>
      <selection activeCell="H26" sqref="H26"/>
      <selection pane="topRight" activeCell="H26" sqref="H26"/>
      <selection pane="bottomLeft" activeCell="H26" sqref="H26"/>
      <selection pane="bottomRight" activeCell="J25" sqref="J25"/>
    </sheetView>
  </sheetViews>
  <sheetFormatPr defaultRowHeight="15" x14ac:dyDescent="0.25"/>
  <cols>
    <col min="1" max="1" width="18.28515625" style="40" bestFit="1" customWidth="1"/>
    <col min="2" max="2" width="10.42578125" style="40" bestFit="1" customWidth="1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1.28515625" bestFit="1" customWidth="1"/>
    <col min="9" max="9" width="4.42578125" customWidth="1"/>
    <col min="10" max="10" width="10.42578125" bestFit="1" customWidth="1"/>
    <col min="11" max="11" width="3.7109375" customWidth="1"/>
    <col min="12" max="12" width="11.28515625" bestFit="1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50</v>
      </c>
      <c r="B6" s="46">
        <v>2304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51</v>
      </c>
      <c r="B7" s="46">
        <v>2211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52</v>
      </c>
      <c r="B8" s="46">
        <v>1926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53</v>
      </c>
      <c r="B9" s="46">
        <v>2152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54</v>
      </c>
      <c r="B10" s="46">
        <v>1951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78</v>
      </c>
      <c r="B11" s="46">
        <v>1700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79</v>
      </c>
      <c r="B14" s="47"/>
      <c r="C14" s="8"/>
      <c r="D14" s="21">
        <v>162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43</v>
      </c>
      <c r="B15" s="47"/>
      <c r="C15" s="8"/>
      <c r="D15" s="21">
        <v>133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84</v>
      </c>
      <c r="B16" s="47"/>
      <c r="C16" s="8"/>
      <c r="D16" s="21">
        <v>45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80</v>
      </c>
      <c r="B20" s="47"/>
      <c r="C20" s="8"/>
      <c r="D20" s="8"/>
      <c r="E20" s="8"/>
      <c r="F20" s="21">
        <v>20.64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81</v>
      </c>
      <c r="B21" s="47"/>
      <c r="C21" s="8"/>
      <c r="D21" s="8"/>
      <c r="E21" s="8"/>
      <c r="F21" s="21">
        <v>36.380000000000003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710</v>
      </c>
      <c r="K24" s="2"/>
      <c r="L24" s="2">
        <f>J24</f>
        <v>710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87</v>
      </c>
      <c r="B26" s="39"/>
      <c r="C26" s="6"/>
      <c r="D26" s="6"/>
      <c r="E26" s="6"/>
      <c r="F26" s="6"/>
      <c r="G26" s="6"/>
      <c r="H26" s="16">
        <v>-1606</v>
      </c>
      <c r="I26" s="17"/>
      <c r="J26" s="18"/>
      <c r="K26" s="17"/>
      <c r="L26" s="17">
        <f>H26</f>
        <v>-1606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1606</v>
      </c>
      <c r="I27" s="17"/>
      <c r="J27" s="18"/>
      <c r="K27" s="17"/>
      <c r="L27" s="17">
        <f>H27</f>
        <v>1606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710</v>
      </c>
      <c r="K34" s="20"/>
      <c r="L34" s="20">
        <f t="shared" ref="L34" si="5">SUM(L6:L32)</f>
        <v>710</v>
      </c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1205.83</v>
      </c>
      <c r="K55" s="20"/>
      <c r="L55" s="20">
        <f>SUM(L34:L53)</f>
        <v>1205.83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Rik Jamieson</cp:lastModifiedBy>
  <cp:lastPrinted>2018-11-07T17:48:19Z</cp:lastPrinted>
  <dcterms:created xsi:type="dcterms:W3CDTF">2015-12-21T17:17:13Z</dcterms:created>
  <dcterms:modified xsi:type="dcterms:W3CDTF">2021-01-22T02:25:42Z</dcterms:modified>
</cp:coreProperties>
</file>